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47" i="1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L8"/>
  <c r="K8"/>
  <c r="J8"/>
  <c r="I8"/>
  <c r="H8"/>
  <c r="G8"/>
  <c r="F8"/>
  <c r="E8"/>
  <c r="D8"/>
  <c r="C8"/>
  <c r="B8"/>
  <c r="A8"/>
</calcChain>
</file>

<file path=xl/sharedStrings.xml><?xml version="1.0" encoding="utf-8"?>
<sst xmlns="http://schemas.openxmlformats.org/spreadsheetml/2006/main" count="46" uniqueCount="38">
  <si>
    <t>Отчет № 9. 19.10.2023 17:12:26</t>
  </si>
  <si>
    <t>Сведения о поступлении и расходовании средств избирательных фондов кандидатов (кросс-таблица на основании итоговых финансовых отчетов)
 </t>
  </si>
  <si>
    <t>Выборы депутатов Якутской городской Думы</t>
  </si>
  <si>
    <t>Якутская городская территориальная избирательная комиссия</t>
  </si>
  <si>
    <t>Северный (№ 15)</t>
  </si>
  <si>
    <t>По состоянию на 10.10.2023</t>
  </si>
  <si>
    <t>В руб.</t>
  </si>
  <si>
    <t>1</t>
  </si>
  <si>
    <t/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</si>
  <si>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</si>
  <si>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</si>
  <si>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</si>
  <si>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</si>
  <si>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</si>
  <si>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</si>
  <si>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</si>
  <si>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</si>
  <si>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</si>
  <si>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</si>
  <si>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</si>
  <si>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</si>
  <si>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</si>
  <si>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</si>
  <si>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</si>
  <si>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</si>
  <si>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</si>
  <si>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</si>
  <si>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</si>
  <si>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</si>
  <si>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</si>
  <si>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</si>
  <si>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</si>
  <si>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</si>
  <si>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</si>
  <si>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</si>
  <si>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</si>
  <si>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</si>
  <si>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4.1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</si>
</sst>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5" fillId="3" borderId="1" xfId="0" applyNumberFormat="1" applyFont="1" applyFill="1" applyBorder="1" applyAlignment="1">
      <alignment horizontal="center" vertical="center" textRotation="90" wrapText="1"/>
    </xf>
    <xf numFmtId="0" fontId="4" fillId="3" borderId="1" xfId="0" applyNumberFormat="1" applyFont="1" applyFill="1" applyBorder="1" applyAlignment="1">
      <alignment horizontal="center" vertical="center" textRotation="90" wrapText="1"/>
    </xf>
    <xf numFmtId="0" fontId="0" fillId="0" borderId="0" xfId="0" quotePrefix="1" applyAlignment="1"/>
    <xf numFmtId="0" fontId="5" fillId="3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abSelected="1" workbookViewId="0"/>
  </sheetViews>
  <sheetFormatPr defaultRowHeight="15"/>
  <cols>
    <col min="1" max="1" width="8.140625" customWidth="1"/>
    <col min="2" max="2" width="13.7109375" customWidth="1"/>
    <col min="3" max="3" width="4.7109375" customWidth="1"/>
    <col min="4" max="12" width="13.7109375" customWidth="1"/>
    <col min="13" max="13" width="9.140625" customWidth="1"/>
  </cols>
  <sheetData>
    <row r="1" spans="1:13" ht="15" customHeight="1">
      <c r="L1" s="1" t="s">
        <v>0</v>
      </c>
    </row>
    <row r="2" spans="1:13" ht="121.1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>
      <c r="L6" s="4" t="s">
        <v>5</v>
      </c>
    </row>
    <row r="7" spans="1:13">
      <c r="L7" s="4" t="s">
        <v>6</v>
      </c>
    </row>
    <row r="8" spans="1:13" ht="86.25" customHeight="1">
      <c r="A8" s="5" t="str">
        <f>"№ строки"</f>
        <v>№ строки</v>
      </c>
      <c r="B8" s="6" t="str">
        <f>"Строка финансового отчета"</f>
        <v>Строка финансового отчета</v>
      </c>
      <c r="C8" s="8" t="str">
        <f>"Шифр строки"</f>
        <v>Шифр строки</v>
      </c>
      <c r="D8" s="8" t="str">
        <f>"Итого по всем кандидатам"</f>
        <v>Итого по всем кандидатам</v>
      </c>
      <c r="E8" s="9" t="str">
        <f>"Аммосов Иннокентий Иннокентьевич"</f>
        <v>Аммосов Иннокентий Иннокентьевич</v>
      </c>
      <c r="F8" s="9" t="str">
        <f>"Гаврильев Айан Нюргунович"</f>
        <v>Гаврильев Айан Нюргунович</v>
      </c>
      <c r="G8" s="9" t="str">
        <f>"Куприянов Александр Владимирович"</f>
        <v>Куприянов Александр Владимирович</v>
      </c>
      <c r="H8" s="9" t="str">
        <f>"Куприянов Степан Спиридонович"</f>
        <v>Куприянов Степан Спиридонович</v>
      </c>
      <c r="I8" s="9" t="str">
        <f>"Оконешников Яков Тимофеевич"</f>
        <v>Оконешников Яков Тимофеевич</v>
      </c>
      <c r="J8" s="9" t="str">
        <f>"Орлов Яков Викторович"</f>
        <v>Орлов Яков Викторович</v>
      </c>
      <c r="K8" s="9" t="str">
        <f>"Худяков Сергей Сергеевич"</f>
        <v>Худяков Сергей Сергеевич</v>
      </c>
      <c r="L8" s="9" t="str">
        <f>"Чибирев Дмитрий Александрович"</f>
        <v>Чибирев Дмитрий Александрович</v>
      </c>
    </row>
    <row r="9" spans="1:13">
      <c r="A9" s="11" t="s">
        <v>7</v>
      </c>
      <c r="B9" s="6" t="str">
        <f>"2"</f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7"/>
    </row>
    <row r="10" spans="1:13" ht="75" customHeight="1">
      <c r="A10" s="12" t="s">
        <v>7</v>
      </c>
      <c r="B10" s="13" t="str">
        <f>"Поступило средств в избирательный фонд, всего"</f>
        <v>Поступило средств в избирательный фонд, всего</v>
      </c>
      <c r="C10" s="14">
        <v>10</v>
      </c>
      <c r="D10" s="15">
        <v>383545</v>
      </c>
      <c r="E10" s="15">
        <v>1000</v>
      </c>
      <c r="F10" s="15">
        <v>0</v>
      </c>
      <c r="G10" s="15">
        <v>0</v>
      </c>
      <c r="H10" s="15">
        <v>1000</v>
      </c>
      <c r="I10" s="15">
        <v>231545</v>
      </c>
      <c r="J10" s="15">
        <v>150000</v>
      </c>
      <c r="K10" s="15">
        <v>0</v>
      </c>
      <c r="L10" s="15">
        <v>0</v>
      </c>
      <c r="M10" s="10"/>
    </row>
    <row r="11" spans="1:13">
      <c r="A11" s="12" t="s">
        <v>8</v>
      </c>
      <c r="B11" s="14" t="str">
        <f>"в том числе"</f>
        <v>в том числе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0"/>
    </row>
    <row r="12" spans="1:13" ht="135" customHeight="1">
      <c r="A12" s="12" t="s">
        <v>9</v>
      </c>
      <c r="B12" s="13" t="str">
        <f>"Поступило средств в установленном порядке для формирования избирательного фонда"</f>
        <v>Поступило средств в установленном порядке для формирования избирательного фонда</v>
      </c>
      <c r="C12" s="14">
        <v>20</v>
      </c>
      <c r="D12" s="15">
        <v>383545</v>
      </c>
      <c r="E12" s="15">
        <v>1000</v>
      </c>
      <c r="F12" s="15">
        <v>0</v>
      </c>
      <c r="G12" s="15">
        <v>0</v>
      </c>
      <c r="H12" s="15">
        <v>1000</v>
      </c>
      <c r="I12" s="15">
        <v>231545</v>
      </c>
      <c r="J12" s="15">
        <v>150000</v>
      </c>
      <c r="K12" s="15">
        <v>0</v>
      </c>
      <c r="L12" s="15">
        <v>0</v>
      </c>
      <c r="M12" s="10"/>
    </row>
    <row r="13" spans="1:13">
      <c r="A13" s="12" t="s">
        <v>8</v>
      </c>
      <c r="B13" s="14" t="str">
        <f>"из них"</f>
        <v>из них</v>
      </c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0"/>
    </row>
    <row r="14" spans="1:13" ht="135" customHeight="1">
      <c r="A14" s="12" t="s">
        <v>10</v>
      </c>
      <c r="B14" s="13" t="str">
        <f>"Собственные средства политической партии / регионального отделения политической партии / кандидата"</f>
        <v>Собственные средства политической партии / регионального отделения политической партии / кандидата</v>
      </c>
      <c r="C14" s="14">
        <v>30</v>
      </c>
      <c r="D14" s="15">
        <v>152000</v>
      </c>
      <c r="E14" s="15">
        <v>1000</v>
      </c>
      <c r="F14" s="15">
        <v>0</v>
      </c>
      <c r="G14" s="15">
        <v>0</v>
      </c>
      <c r="H14" s="15">
        <v>1000</v>
      </c>
      <c r="I14" s="15">
        <v>0</v>
      </c>
      <c r="J14" s="15">
        <v>150000</v>
      </c>
      <c r="K14" s="15">
        <v>0</v>
      </c>
      <c r="L14" s="15">
        <v>0</v>
      </c>
      <c r="M14" s="10"/>
    </row>
    <row r="15" spans="1:13" ht="105" customHeight="1">
      <c r="A15" s="12" t="s">
        <v>11</v>
      </c>
      <c r="B15" s="13" t="str">
        <f>"Средства, выделенные кандидату выдвинувшей его политической партией"</f>
        <v>Средства, выделенные кандидату выдвинувшей его политической партией</v>
      </c>
      <c r="C15" s="14">
        <v>40</v>
      </c>
      <c r="D15" s="15">
        <v>55000</v>
      </c>
      <c r="E15" s="15">
        <v>0</v>
      </c>
      <c r="F15" s="15">
        <v>0</v>
      </c>
      <c r="G15" s="15">
        <v>0</v>
      </c>
      <c r="H15" s="15">
        <v>0</v>
      </c>
      <c r="I15" s="15">
        <v>55000</v>
      </c>
      <c r="J15" s="15">
        <v>0</v>
      </c>
      <c r="K15" s="15">
        <v>0</v>
      </c>
      <c r="L15" s="15">
        <v>0</v>
      </c>
      <c r="M15" s="10"/>
    </row>
    <row r="16" spans="1:13" ht="75" customHeight="1">
      <c r="A16" s="12" t="s">
        <v>12</v>
      </c>
      <c r="B16" s="13" t="str">
        <f>"Добровольные пожертвования гражданина"</f>
        <v>Добровольные пожертвования гражданина</v>
      </c>
      <c r="C16" s="14">
        <v>50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0"/>
    </row>
    <row r="17" spans="1:13" ht="90" customHeight="1">
      <c r="A17" s="12" t="s">
        <v>13</v>
      </c>
      <c r="B17" s="13" t="str">
        <f>"Добровольные пожертвования юридического лица"</f>
        <v>Добровольные пожертвования юридического лица</v>
      </c>
      <c r="C17" s="14">
        <v>60</v>
      </c>
      <c r="D17" s="15">
        <v>176545</v>
      </c>
      <c r="E17" s="15">
        <v>0</v>
      </c>
      <c r="F17" s="15">
        <v>0</v>
      </c>
      <c r="G17" s="15">
        <v>0</v>
      </c>
      <c r="H17" s="15">
        <v>0</v>
      </c>
      <c r="I17" s="15">
        <v>176545</v>
      </c>
      <c r="J17" s="15">
        <v>0</v>
      </c>
      <c r="K17" s="15">
        <v>0</v>
      </c>
      <c r="L17" s="15">
        <v>0</v>
      </c>
      <c r="M17" s="10"/>
    </row>
    <row r="18" spans="1:13" ht="270" customHeight="1">
      <c r="A18" s="12" t="s">
        <v>14</v>
      </c>
      <c r="B18" s="13" t="str">
        <f>"Поступило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№67-ФЗ"</f>
        <v>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</v>
      </c>
      <c r="C18" s="14">
        <v>70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0"/>
    </row>
    <row r="19" spans="1:13">
      <c r="A19" s="12" t="s">
        <v>8</v>
      </c>
      <c r="B19" s="14" t="str">
        <f>"из них"</f>
        <v>из них</v>
      </c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0"/>
    </row>
    <row r="20" spans="1:13" ht="240" customHeight="1">
      <c r="A20" s="12" t="s">
        <v>15</v>
      </c>
      <c r="B20" s="13" t="str">
        <f>"Собственные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партией"</f>
        <v>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</v>
      </c>
      <c r="C20" s="14">
        <v>80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0"/>
    </row>
    <row r="21" spans="1:13" ht="30" customHeight="1">
      <c r="A21" s="12" t="s">
        <v>16</v>
      </c>
      <c r="B21" s="13" t="str">
        <f>"Средства гражданина"</f>
        <v>Средства гражданина</v>
      </c>
      <c r="C21" s="14">
        <v>90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0"/>
    </row>
    <row r="22" spans="1:13" ht="45" customHeight="1">
      <c r="A22" s="12" t="s">
        <v>17</v>
      </c>
      <c r="B22" s="13" t="str">
        <f>"Средства юридического лица"</f>
        <v>Средства юридического лица</v>
      </c>
      <c r="C22" s="14">
        <v>100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0"/>
    </row>
    <row r="23" spans="1:13" ht="90" customHeight="1">
      <c r="A23" s="12" t="s">
        <v>18</v>
      </c>
      <c r="B23" s="13" t="str">
        <f>"Возвращено денежных средств из избирательного фонда, всего"</f>
        <v>Возвращено денежных средств из избирательного фонда, всего</v>
      </c>
      <c r="C23" s="14">
        <v>110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0"/>
    </row>
    <row r="24" spans="1:13">
      <c r="A24" s="12" t="s">
        <v>8</v>
      </c>
      <c r="B24" s="14" t="str">
        <f>"из них"</f>
        <v>из них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0"/>
    </row>
    <row r="25" spans="1:13" ht="60" customHeight="1">
      <c r="A25" s="12" t="s">
        <v>19</v>
      </c>
      <c r="B25" s="13" t="str">
        <f>"Перечислено в доход федерального бюджета"</f>
        <v>Перечислено в доход федерального бюджета</v>
      </c>
      <c r="C25" s="14">
        <v>120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0"/>
    </row>
    <row r="26" spans="1:13" ht="120" customHeight="1">
      <c r="A26" s="12" t="s">
        <v>20</v>
      </c>
      <c r="B26" s="13" t="str">
        <f>"Возвращено денежных средств, поступивших с нарушением установленного порядка"</f>
        <v>Возвращено денежных средств, поступивших с нарушением установленного порядка</v>
      </c>
      <c r="C26" s="14">
        <v>130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0"/>
    </row>
    <row r="27" spans="1:13">
      <c r="A27" s="12" t="s">
        <v>8</v>
      </c>
      <c r="B27" s="14" t="str">
        <f>"из них"</f>
        <v>из них</v>
      </c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0"/>
    </row>
    <row r="28" spans="1:13" ht="180" customHeight="1">
      <c r="A28" s="12" t="s">
        <v>21</v>
      </c>
      <c r="B28" s="13" t="str">
        <f>"Гражданам, которым запрещено осуществлять пожертвования либо не указавшим обязательные сведения в платежном документе"</f>
        <v>Гражданам, которым запрещено осуществлять пожертвования либо не указавшим обязательные сведения в платежном документе</v>
      </c>
      <c r="C28" s="14">
        <v>140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0"/>
    </row>
    <row r="29" spans="1:13" ht="195" customHeight="1">
      <c r="A29" s="12" t="s">
        <v>22</v>
      </c>
      <c r="B29" s="13" t="str">
        <f>"Юридическим лицам, которым запрещено осуществлять пожертвования либо не указавшим обязательные сведения в платежном документе"</f>
        <v>Юридическим лицам, которым запрещено осуществлять пожертвования либо не указавшим обязательные сведения в платежном документе</v>
      </c>
      <c r="C29" s="14">
        <v>150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0"/>
    </row>
    <row r="30" spans="1:13" ht="105" customHeight="1">
      <c r="A30" s="12" t="s">
        <v>23</v>
      </c>
      <c r="B30" s="13" t="str">
        <f>"Средств, поступивших с превышением предельного размера"</f>
        <v>Средств, поступивших с превышением предельного размера</v>
      </c>
      <c r="C30" s="14">
        <v>160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0"/>
    </row>
    <row r="31" spans="1:13" ht="105" customHeight="1">
      <c r="A31" s="12" t="s">
        <v>24</v>
      </c>
      <c r="B31" s="13" t="str">
        <f>"Возвращено денежных средств, поступивших в установленном порядке"</f>
        <v>Возвращено денежных средств, поступивших в установленном порядке</v>
      </c>
      <c r="C31" s="14">
        <v>170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0"/>
    </row>
    <row r="32" spans="1:13" ht="45" customHeight="1">
      <c r="A32" s="12" t="s">
        <v>25</v>
      </c>
      <c r="B32" s="13" t="str">
        <f>"Израсходовано средств, всего"</f>
        <v>Израсходовано средств, всего</v>
      </c>
      <c r="C32" s="14">
        <v>180</v>
      </c>
      <c r="D32" s="15">
        <v>383545</v>
      </c>
      <c r="E32" s="15">
        <v>1000</v>
      </c>
      <c r="F32" s="15">
        <v>0</v>
      </c>
      <c r="G32" s="15">
        <v>0</v>
      </c>
      <c r="H32" s="15">
        <v>1000</v>
      </c>
      <c r="I32" s="15">
        <v>231545</v>
      </c>
      <c r="J32" s="15">
        <v>150000</v>
      </c>
      <c r="K32" s="15">
        <v>0</v>
      </c>
      <c r="L32" s="15">
        <v>0</v>
      </c>
      <c r="M32" s="10"/>
    </row>
    <row r="33" spans="1:13">
      <c r="A33" s="12" t="s">
        <v>8</v>
      </c>
      <c r="B33" s="14" t="str">
        <f>"из них"</f>
        <v>из них</v>
      </c>
      <c r="C33" s="14"/>
      <c r="D33" s="15"/>
      <c r="E33" s="15"/>
      <c r="F33" s="15"/>
      <c r="G33" s="15"/>
      <c r="H33" s="15"/>
      <c r="I33" s="15"/>
      <c r="J33" s="15"/>
      <c r="K33" s="15"/>
      <c r="L33" s="15"/>
      <c r="M33" s="10"/>
    </row>
    <row r="34" spans="1:13" ht="75" customHeight="1">
      <c r="A34" s="12" t="s">
        <v>26</v>
      </c>
      <c r="B34" s="13" t="str">
        <f>"На организацию сбора подписей избирателей"</f>
        <v>На организацию сбора подписей избирателей</v>
      </c>
      <c r="C34" s="14">
        <v>190</v>
      </c>
      <c r="D34" s="15">
        <v>2000</v>
      </c>
      <c r="E34" s="15">
        <v>1000</v>
      </c>
      <c r="F34" s="15">
        <v>0</v>
      </c>
      <c r="G34" s="15">
        <v>0</v>
      </c>
      <c r="H34" s="15">
        <v>1000</v>
      </c>
      <c r="I34" s="15">
        <v>0</v>
      </c>
      <c r="J34" s="15">
        <v>0</v>
      </c>
      <c r="K34" s="15">
        <v>0</v>
      </c>
      <c r="L34" s="15">
        <v>0</v>
      </c>
      <c r="M34" s="10"/>
    </row>
    <row r="35" spans="1:13">
      <c r="A35" s="12" t="s">
        <v>8</v>
      </c>
      <c r="B35" s="14" t="str">
        <f>"из них"</f>
        <v>из них</v>
      </c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0"/>
    </row>
    <row r="36" spans="1:13" ht="105" customHeight="1">
      <c r="A36" s="12" t="s">
        <v>27</v>
      </c>
      <c r="B36" s="13" t="str">
        <f>"Из них на оплату труда лиц, привлекаемых для сбора подписей избирателей"</f>
        <v>Из них на оплату труда лиц, привлекаемых для сбора подписей избирателей</v>
      </c>
      <c r="C36" s="14">
        <v>200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0"/>
    </row>
    <row r="37" spans="1:13" ht="105" customHeight="1">
      <c r="A37" s="12" t="s">
        <v>28</v>
      </c>
      <c r="B37" s="13" t="str">
        <f>"На предвыборную агитацию через организации телерадиовещания"</f>
        <v>На предвыборную агитацию через организации телерадиовещания</v>
      </c>
      <c r="C37" s="14">
        <v>210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0"/>
    </row>
    <row r="38" spans="1:13" ht="120" customHeight="1">
      <c r="A38" s="12" t="s">
        <v>29</v>
      </c>
      <c r="B38" s="13" t="str">
        <f>"На предвыборную агитацию через редакции периодических печатных изданий"</f>
        <v>На предвыборную агитацию через редакции периодических печатных изданий</v>
      </c>
      <c r="C38" s="14">
        <v>220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0"/>
    </row>
    <row r="39" spans="1:13" ht="90" customHeight="1">
      <c r="A39" s="12" t="s">
        <v>30</v>
      </c>
      <c r="B39" s="13" t="str">
        <f>"На предвыборную агитацию через сетевые издания"</f>
        <v>На предвыборную агитацию через сетевые издания</v>
      </c>
      <c r="C39" s="14">
        <v>230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0"/>
    </row>
    <row r="40" spans="1:13" ht="120" customHeight="1">
      <c r="A40" s="12" t="s">
        <v>31</v>
      </c>
      <c r="B40" s="13" t="str">
        <f>"На выпуск и распространение печатных и иных агитационных материалов"</f>
        <v>На выпуск и распространение печатных и иных агитационных материалов</v>
      </c>
      <c r="C40" s="14">
        <v>240</v>
      </c>
      <c r="D40" s="15">
        <v>327283.20000000001</v>
      </c>
      <c r="E40" s="15">
        <v>0</v>
      </c>
      <c r="F40" s="15">
        <v>0</v>
      </c>
      <c r="G40" s="15">
        <v>0</v>
      </c>
      <c r="H40" s="15">
        <v>0</v>
      </c>
      <c r="I40" s="15">
        <v>230794</v>
      </c>
      <c r="J40" s="15">
        <v>96489.2</v>
      </c>
      <c r="K40" s="15">
        <v>0</v>
      </c>
      <c r="L40" s="15">
        <v>0</v>
      </c>
      <c r="M40" s="10"/>
    </row>
    <row r="41" spans="1:13" ht="90" customHeight="1">
      <c r="A41" s="12" t="s">
        <v>32</v>
      </c>
      <c r="B41" s="13" t="str">
        <f>"На проведение публичных массовых мероприятий"</f>
        <v>На проведение публичных массовых мероприятий</v>
      </c>
      <c r="C41" s="14">
        <v>250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0"/>
    </row>
    <row r="42" spans="1:13" ht="105" customHeight="1">
      <c r="A42" s="12" t="s">
        <v>33</v>
      </c>
      <c r="B42" s="13" t="str">
        <f>"На оплату работ (услуг) информационного и консультационного характера"</f>
        <v>На оплату работ (услуг) информационного и консультационного характера</v>
      </c>
      <c r="C42" s="14">
        <v>260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0"/>
    </row>
    <row r="43" spans="1:13" ht="180" customHeight="1">
      <c r="A43" s="12" t="s">
        <v>34</v>
      </c>
      <c r="B43" s="13" t="str">
        <f>"На оплату других работ (услуг), выполненных (оказанных) юридическими лицами или гражданами России по договорам"</f>
        <v>На оплату других работ (услуг), выполненных (оказанных) юридическими лицами или гражданами России по договорам</v>
      </c>
      <c r="C43" s="14">
        <v>270</v>
      </c>
      <c r="D43" s="15">
        <v>54261.8</v>
      </c>
      <c r="E43" s="15">
        <v>0</v>
      </c>
      <c r="F43" s="15">
        <v>0</v>
      </c>
      <c r="G43" s="15">
        <v>0</v>
      </c>
      <c r="H43" s="15">
        <v>0</v>
      </c>
      <c r="I43" s="15">
        <v>751</v>
      </c>
      <c r="J43" s="15">
        <v>53510.8</v>
      </c>
      <c r="K43" s="15">
        <v>0</v>
      </c>
      <c r="L43" s="15">
        <v>0</v>
      </c>
      <c r="M43" s="10"/>
    </row>
    <row r="44" spans="1:13" ht="150" customHeight="1">
      <c r="A44" s="12" t="s">
        <v>35</v>
      </c>
      <c r="B44" s="13" t="str">
        <f>"На оплату иных расходов, непосредственно связанных с проведением избирательной кампании"</f>
        <v>На оплату иных расходов, непосредственно связанных с проведением избирательной кампании</v>
      </c>
      <c r="C44" s="14">
        <v>280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0"/>
    </row>
    <row r="45" spans="1:13" ht="195" customHeight="1">
      <c r="A45" s="12" t="s">
        <v>36</v>
      </c>
      <c r="B45" s="13" t="str">
        <f>"Остаток средств фонда на дату сдачи отчета (заверяется банковской справкой) (стр.300 = стр.10 - стр.110 - стр.180 - стр.290)"</f>
        <v>Остаток средств фонда на дату сдачи отчета (заверяется банковской справкой) (стр.300 = стр.10 - стр.110 - стр.180 - стр.290)</v>
      </c>
      <c r="C45" s="14">
        <v>300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0"/>
    </row>
    <row r="46" spans="1:13">
      <c r="A46" s="12" t="s">
        <v>8</v>
      </c>
      <c r="B46" s="14" t="str">
        <f>"из них"</f>
        <v>из них</v>
      </c>
      <c r="C46" s="14"/>
      <c r="D46" s="15"/>
      <c r="E46" s="15"/>
      <c r="F46" s="15"/>
      <c r="G46" s="15"/>
      <c r="H46" s="15"/>
      <c r="I46" s="15"/>
      <c r="J46" s="15"/>
      <c r="K46" s="15"/>
      <c r="L46" s="15"/>
      <c r="M46" s="10"/>
    </row>
    <row r="47" spans="1:13" ht="225" customHeight="1">
      <c r="A47" s="12" t="s">
        <v>37</v>
      </c>
      <c r="B47" s="13" t="str">
        <f>"Распределено неизрасходованного остатка средств фонда пропорционально перечисленным в избирательный фонд денежным средствам"</f>
        <v>Распределено неизрасходованного остатка средств фонда пропорционально перечисленным в избирательный фонд денежным средствам</v>
      </c>
      <c r="C47" s="14">
        <v>290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0"/>
    </row>
    <row r="48" spans="1:13">
      <c r="M48" s="10"/>
    </row>
  </sheetData>
  <mergeCells count="4">
    <mergeCell ref="A2:L2"/>
    <mergeCell ref="A3:L3"/>
    <mergeCell ref="A4:L4"/>
    <mergeCell ref="A5:L5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dcterms:created xsi:type="dcterms:W3CDTF">2023-10-19T08:12:28Z</dcterms:created>
  <dcterms:modified xsi:type="dcterms:W3CDTF">2023-10-19T08:12:54Z</dcterms:modified>
</cp:coreProperties>
</file>