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5" i="1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L6"/>
  <c r="K6"/>
  <c r="J6"/>
  <c r="I6"/>
  <c r="H6"/>
  <c r="G6"/>
  <c r="F6"/>
  <c r="E6"/>
  <c r="D6"/>
  <c r="C6"/>
  <c r="B6"/>
  <c r="A6"/>
</calcChain>
</file>

<file path=xl/sharedStrings.xml><?xml version="1.0" encoding="utf-8"?>
<sst xmlns="http://schemas.openxmlformats.org/spreadsheetml/2006/main" count="44" uniqueCount="36">
  <si>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</si>
  <si>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</si>
  <si>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</si>
  <si>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Пригородный (№ 1)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</si>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</sst>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abSelected="1" topLeftCell="A4" workbookViewId="0">
      <selection activeCell="F8" sqref="F8"/>
    </sheetView>
  </sheetViews>
  <sheetFormatPr defaultRowHeight="15"/>
  <cols>
    <col min="1" max="1" width="8.140625" customWidth="1"/>
    <col min="2" max="2" width="13.7109375" customWidth="1"/>
    <col min="3" max="3" width="4.7109375" customWidth="1"/>
    <col min="4" max="12" width="13.7109375" customWidth="1"/>
    <col min="13" max="13" width="9.140625" customWidth="1"/>
  </cols>
  <sheetData>
    <row r="1" spans="1:13" ht="5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5.7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5.7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>
      <c r="L5" s="3" t="s">
        <v>4</v>
      </c>
    </row>
    <row r="6" spans="1:13" ht="85.5" customHeight="1">
      <c r="A6" s="4" t="str">
        <f>"№ строки"</f>
        <v>№ строки</v>
      </c>
      <c r="B6" s="5" t="str">
        <f>"Строка финансового отчета"</f>
        <v>Строка финансового отчета</v>
      </c>
      <c r="C6" s="7" t="str">
        <f>"Шифр строки"</f>
        <v>Шифр строки</v>
      </c>
      <c r="D6" s="7" t="str">
        <f>"Итого по всем кандидатам"</f>
        <v>Итого по всем кандидатам</v>
      </c>
      <c r="E6" s="8" t="str">
        <f>"Бястинов Леонид Дмитриевич"</f>
        <v>Бястинов Леонид Дмитриевич</v>
      </c>
      <c r="F6" s="8" t="str">
        <f>"Думитрашку Анна Ивановна"</f>
        <v>Думитрашку Анна Ивановна</v>
      </c>
      <c r="G6" s="8" t="str">
        <f>"Иванова Кыыдаана Андрияновна"</f>
        <v>Иванова Кыыдаана Андрияновна</v>
      </c>
      <c r="H6" s="8" t="str">
        <f>"Куприянов Алексей Валерьевич"</f>
        <v>Куприянов Алексей Валерьевич</v>
      </c>
      <c r="I6" s="8" t="str">
        <f>"Осипов Алексей Дмитриевич"</f>
        <v>Осипов Алексей Дмитриевич</v>
      </c>
      <c r="J6" s="8" t="str">
        <f>"Прокопьев Сергей Владимирович"</f>
        <v>Прокопьев Сергей Владимирович</v>
      </c>
      <c r="K6" s="8" t="str">
        <f>"Соров Альберт Михайлович"</f>
        <v>Соров Альберт Михайлович</v>
      </c>
      <c r="L6" s="8" t="str">
        <f>"Федоров Евгений Гаврильевич"</f>
        <v>Федоров Евгений Гаврильевич</v>
      </c>
    </row>
    <row r="7" spans="1:13">
      <c r="A7" s="10" t="s">
        <v>5</v>
      </c>
      <c r="B7" s="5" t="str">
        <f>"2"</f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6"/>
    </row>
    <row r="8" spans="1:13" ht="75" customHeight="1">
      <c r="A8" s="11" t="s">
        <v>5</v>
      </c>
      <c r="B8" s="12" t="str">
        <f>"Поступило средств в избирательный фонд, всего"</f>
        <v>Поступило средств в избирательный фонд, всего</v>
      </c>
      <c r="C8" s="13">
        <v>10</v>
      </c>
      <c r="D8" s="14">
        <v>339500</v>
      </c>
      <c r="E8" s="14">
        <v>0</v>
      </c>
      <c r="F8" s="14">
        <v>50000</v>
      </c>
      <c r="G8" s="14">
        <v>0</v>
      </c>
      <c r="H8" s="14">
        <v>0</v>
      </c>
      <c r="I8" s="14">
        <v>285500</v>
      </c>
      <c r="J8" s="14">
        <v>0</v>
      </c>
      <c r="K8" s="14">
        <v>3000</v>
      </c>
      <c r="L8" s="14">
        <v>1000</v>
      </c>
      <c r="M8" s="9"/>
    </row>
    <row r="9" spans="1:13">
      <c r="A9" s="11" t="s">
        <v>6</v>
      </c>
      <c r="B9" s="13" t="str">
        <f>"в том числе"</f>
        <v>в том числе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9"/>
    </row>
    <row r="10" spans="1:13" ht="135" customHeight="1">
      <c r="A10" s="11" t="s">
        <v>7</v>
      </c>
      <c r="B10" s="12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0" s="13">
        <v>20</v>
      </c>
      <c r="D10" s="14">
        <v>339500</v>
      </c>
      <c r="E10" s="14">
        <v>0</v>
      </c>
      <c r="F10" s="14">
        <v>50000</v>
      </c>
      <c r="G10" s="14">
        <v>0</v>
      </c>
      <c r="H10" s="14">
        <v>0</v>
      </c>
      <c r="I10" s="14">
        <v>285500</v>
      </c>
      <c r="J10" s="14">
        <v>0</v>
      </c>
      <c r="K10" s="14">
        <v>3000</v>
      </c>
      <c r="L10" s="14">
        <v>1000</v>
      </c>
      <c r="M10" s="9"/>
    </row>
    <row r="11" spans="1:13">
      <c r="A11" s="11" t="s">
        <v>6</v>
      </c>
      <c r="B11" s="13" t="str">
        <f>"из них"</f>
        <v>из них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9"/>
    </row>
    <row r="12" spans="1:13" ht="135" customHeight="1">
      <c r="A12" s="11" t="s">
        <v>8</v>
      </c>
      <c r="B12" s="12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2" s="13">
        <v>30</v>
      </c>
      <c r="D12" s="14">
        <v>64500</v>
      </c>
      <c r="E12" s="14">
        <v>0</v>
      </c>
      <c r="F12" s="14">
        <v>50000</v>
      </c>
      <c r="G12" s="14">
        <v>0</v>
      </c>
      <c r="H12" s="14">
        <v>0</v>
      </c>
      <c r="I12" s="14">
        <v>10500</v>
      </c>
      <c r="J12" s="14">
        <v>0</v>
      </c>
      <c r="K12" s="14">
        <v>3000</v>
      </c>
      <c r="L12" s="14">
        <v>1000</v>
      </c>
      <c r="M12" s="9"/>
    </row>
    <row r="13" spans="1:13" ht="105" customHeight="1">
      <c r="A13" s="11" t="s">
        <v>9</v>
      </c>
      <c r="B13" s="12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3" s="13">
        <v>40</v>
      </c>
      <c r="D13" s="14">
        <v>170000</v>
      </c>
      <c r="E13" s="14">
        <v>0</v>
      </c>
      <c r="F13" s="14">
        <v>0</v>
      </c>
      <c r="G13" s="14">
        <v>0</v>
      </c>
      <c r="H13" s="14">
        <v>0</v>
      </c>
      <c r="I13" s="14">
        <v>170000</v>
      </c>
      <c r="J13" s="14">
        <v>0</v>
      </c>
      <c r="K13" s="14">
        <v>0</v>
      </c>
      <c r="L13" s="14">
        <v>0</v>
      </c>
      <c r="M13" s="9"/>
    </row>
    <row r="14" spans="1:13" ht="75" customHeight="1">
      <c r="A14" s="11" t="s">
        <v>10</v>
      </c>
      <c r="B14" s="12" t="str">
        <f>"Добровольные пожертвования гражданина"</f>
        <v>Добровольные пожертвования гражданина</v>
      </c>
      <c r="C14" s="13">
        <v>50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9"/>
    </row>
    <row r="15" spans="1:13" ht="90" customHeight="1">
      <c r="A15" s="11" t="s">
        <v>11</v>
      </c>
      <c r="B15" s="12" t="str">
        <f>"Добровольные пожертвования юридического лица"</f>
        <v>Добровольные пожертвования юридического лица</v>
      </c>
      <c r="C15" s="13">
        <v>60</v>
      </c>
      <c r="D15" s="14">
        <v>105000</v>
      </c>
      <c r="E15" s="14">
        <v>0</v>
      </c>
      <c r="F15" s="14">
        <v>0</v>
      </c>
      <c r="G15" s="14">
        <v>0</v>
      </c>
      <c r="H15" s="14">
        <v>0</v>
      </c>
      <c r="I15" s="14">
        <v>105000</v>
      </c>
      <c r="J15" s="14">
        <v>0</v>
      </c>
      <c r="K15" s="14">
        <v>0</v>
      </c>
      <c r="L15" s="14">
        <v>0</v>
      </c>
      <c r="M15" s="9"/>
    </row>
    <row r="16" spans="1:13" ht="270" customHeight="1">
      <c r="A16" s="11" t="s">
        <v>12</v>
      </c>
      <c r="B16" s="12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6" s="13">
        <v>70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9"/>
    </row>
    <row r="17" spans="1:13">
      <c r="A17" s="11" t="s">
        <v>6</v>
      </c>
      <c r="B17" s="13" t="str">
        <f>"из них"</f>
        <v>из них</v>
      </c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9"/>
    </row>
    <row r="18" spans="1:13" ht="240" customHeight="1">
      <c r="A18" s="11" t="s">
        <v>13</v>
      </c>
      <c r="B18" s="12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18" s="13">
        <v>80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9"/>
    </row>
    <row r="19" spans="1:13" ht="30" customHeight="1">
      <c r="A19" s="11" t="s">
        <v>14</v>
      </c>
      <c r="B19" s="12" t="str">
        <f>"Средства гражданина"</f>
        <v>Средства гражданина</v>
      </c>
      <c r="C19" s="13">
        <v>90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9"/>
    </row>
    <row r="20" spans="1:13" ht="45" customHeight="1">
      <c r="A20" s="11" t="s">
        <v>15</v>
      </c>
      <c r="B20" s="12" t="str">
        <f>"Средства юридического лица"</f>
        <v>Средства юридического лица</v>
      </c>
      <c r="C20" s="13">
        <v>100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9"/>
    </row>
    <row r="21" spans="1:13" ht="90" customHeight="1">
      <c r="A21" s="11" t="s">
        <v>16</v>
      </c>
      <c r="B21" s="12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1" s="13">
        <v>110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9"/>
    </row>
    <row r="22" spans="1:13">
      <c r="A22" s="11" t="s">
        <v>6</v>
      </c>
      <c r="B22" s="13" t="str">
        <f>"из них"</f>
        <v>из них</v>
      </c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9"/>
    </row>
    <row r="23" spans="1:13" ht="60" customHeight="1">
      <c r="A23" s="11" t="s">
        <v>17</v>
      </c>
      <c r="B23" s="12" t="str">
        <f>"Перечислено в доход федерального бюджета"</f>
        <v>Перечислено в доход федерального бюджета</v>
      </c>
      <c r="C23" s="13">
        <v>120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9"/>
    </row>
    <row r="24" spans="1:13" ht="120" customHeight="1">
      <c r="A24" s="11" t="s">
        <v>18</v>
      </c>
      <c r="B24" s="12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4" s="13">
        <v>130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9"/>
    </row>
    <row r="25" spans="1:13">
      <c r="A25" s="11" t="s">
        <v>6</v>
      </c>
      <c r="B25" s="13" t="str">
        <f>"из них"</f>
        <v>из них</v>
      </c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9"/>
    </row>
    <row r="26" spans="1:13" ht="180" customHeight="1">
      <c r="A26" s="11" t="s">
        <v>19</v>
      </c>
      <c r="B26" s="12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6" s="13">
        <v>140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9"/>
    </row>
    <row r="27" spans="1:13" ht="195" customHeight="1">
      <c r="A27" s="11" t="s">
        <v>20</v>
      </c>
      <c r="B27" s="12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7" s="13">
        <v>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9"/>
    </row>
    <row r="28" spans="1:13" ht="105" customHeight="1">
      <c r="A28" s="11" t="s">
        <v>21</v>
      </c>
      <c r="B28" s="12" t="str">
        <f>"Средств, поступивших с превышением предельного размера"</f>
        <v>Средств, поступивших с превышением предельного размера</v>
      </c>
      <c r="C28" s="13">
        <v>160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9"/>
    </row>
    <row r="29" spans="1:13" ht="105" customHeight="1">
      <c r="A29" s="11" t="s">
        <v>22</v>
      </c>
      <c r="B29" s="12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29" s="13">
        <v>170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9"/>
    </row>
    <row r="30" spans="1:13" ht="45" customHeight="1">
      <c r="A30" s="11" t="s">
        <v>23</v>
      </c>
      <c r="B30" s="12" t="str">
        <f>"Израсходовано средств, всего"</f>
        <v>Израсходовано средств, всего</v>
      </c>
      <c r="C30" s="13">
        <v>180</v>
      </c>
      <c r="D30" s="14">
        <v>336903</v>
      </c>
      <c r="E30" s="14">
        <v>0</v>
      </c>
      <c r="F30" s="14">
        <v>50000</v>
      </c>
      <c r="G30" s="14">
        <v>0</v>
      </c>
      <c r="H30" s="14">
        <v>0</v>
      </c>
      <c r="I30" s="14">
        <v>285500</v>
      </c>
      <c r="J30" s="14">
        <v>0</v>
      </c>
      <c r="K30" s="14">
        <v>403</v>
      </c>
      <c r="L30" s="14">
        <v>1000</v>
      </c>
      <c r="M30" s="9"/>
    </row>
    <row r="31" spans="1:13">
      <c r="A31" s="11" t="s">
        <v>6</v>
      </c>
      <c r="B31" s="13" t="str">
        <f>"из них"</f>
        <v>из них</v>
      </c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9"/>
    </row>
    <row r="32" spans="1:13" ht="75" customHeight="1">
      <c r="A32" s="11" t="s">
        <v>24</v>
      </c>
      <c r="B32" s="12" t="str">
        <f>"На организацию сбора подписей избирателей"</f>
        <v>На организацию сбора подписей избирателей</v>
      </c>
      <c r="C32" s="13">
        <v>190</v>
      </c>
      <c r="D32" s="14">
        <v>1403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403</v>
      </c>
      <c r="L32" s="14">
        <v>1000</v>
      </c>
      <c r="M32" s="9"/>
    </row>
    <row r="33" spans="1:13">
      <c r="A33" s="11" t="s">
        <v>6</v>
      </c>
      <c r="B33" s="13" t="str">
        <f>"из них"</f>
        <v>из них</v>
      </c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9"/>
    </row>
    <row r="34" spans="1:13" ht="105" customHeight="1">
      <c r="A34" s="11" t="s">
        <v>25</v>
      </c>
      <c r="B34" s="12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4" s="13">
        <v>200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9"/>
    </row>
    <row r="35" spans="1:13" ht="105" customHeight="1">
      <c r="A35" s="11" t="s">
        <v>26</v>
      </c>
      <c r="B35" s="12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5" s="13">
        <v>210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9"/>
    </row>
    <row r="36" spans="1:13" ht="120" customHeight="1">
      <c r="A36" s="11" t="s">
        <v>27</v>
      </c>
      <c r="B36" s="12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6" s="13">
        <v>220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9"/>
    </row>
    <row r="37" spans="1:13" ht="90" customHeight="1">
      <c r="A37" s="11" t="s">
        <v>28</v>
      </c>
      <c r="B37" s="12" t="str">
        <f>"На предвыборную агитацию через сетевые издания"</f>
        <v>На предвыборную агитацию через сетевые издания</v>
      </c>
      <c r="C37" s="13">
        <v>230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9"/>
    </row>
    <row r="38" spans="1:13" ht="120" customHeight="1">
      <c r="A38" s="11" t="s">
        <v>29</v>
      </c>
      <c r="B38" s="12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38" s="13">
        <v>240</v>
      </c>
      <c r="D38" s="14">
        <v>257631</v>
      </c>
      <c r="E38" s="14">
        <v>0</v>
      </c>
      <c r="F38" s="14">
        <v>26190</v>
      </c>
      <c r="G38" s="14">
        <v>0</v>
      </c>
      <c r="H38" s="14">
        <v>0</v>
      </c>
      <c r="I38" s="14">
        <v>231441</v>
      </c>
      <c r="J38" s="14">
        <v>0</v>
      </c>
      <c r="K38" s="14">
        <v>0</v>
      </c>
      <c r="L38" s="14">
        <v>0</v>
      </c>
      <c r="M38" s="9"/>
    </row>
    <row r="39" spans="1:13" ht="90" customHeight="1">
      <c r="A39" s="11" t="s">
        <v>30</v>
      </c>
      <c r="B39" s="12" t="str">
        <f>"На проведение публичных массовых мероприятий"</f>
        <v>На проведение публичных массовых мероприятий</v>
      </c>
      <c r="C39" s="13">
        <v>250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9"/>
    </row>
    <row r="40" spans="1:13" ht="105" customHeight="1">
      <c r="A40" s="11" t="s">
        <v>31</v>
      </c>
      <c r="B40" s="12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0" s="13">
        <v>260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9"/>
    </row>
    <row r="41" spans="1:13" ht="180" customHeight="1">
      <c r="A41" s="11" t="s">
        <v>32</v>
      </c>
      <c r="B41" s="12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1" s="13">
        <v>270</v>
      </c>
      <c r="D41" s="14">
        <v>77859</v>
      </c>
      <c r="E41" s="14">
        <v>0</v>
      </c>
      <c r="F41" s="14">
        <v>23800</v>
      </c>
      <c r="G41" s="14">
        <v>0</v>
      </c>
      <c r="H41" s="14">
        <v>0</v>
      </c>
      <c r="I41" s="14">
        <v>54059</v>
      </c>
      <c r="J41" s="14">
        <v>0</v>
      </c>
      <c r="K41" s="14">
        <v>0</v>
      </c>
      <c r="L41" s="14">
        <v>0</v>
      </c>
      <c r="M41" s="9"/>
    </row>
    <row r="42" spans="1:13" ht="150" customHeight="1">
      <c r="A42" s="11" t="s">
        <v>33</v>
      </c>
      <c r="B42" s="12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2" s="13">
        <v>280</v>
      </c>
      <c r="D42" s="14">
        <v>10</v>
      </c>
      <c r="E42" s="14">
        <v>0</v>
      </c>
      <c r="F42" s="14">
        <v>10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9"/>
    </row>
    <row r="43" spans="1:13" ht="195" customHeight="1">
      <c r="A43" s="11" t="s">
        <v>34</v>
      </c>
      <c r="B43" s="12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3" s="13"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9"/>
    </row>
    <row r="44" spans="1:13">
      <c r="A44" s="11" t="s">
        <v>6</v>
      </c>
      <c r="B44" s="13" t="str">
        <f>"из них"</f>
        <v>из них</v>
      </c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9"/>
    </row>
    <row r="45" spans="1:13" ht="225" customHeight="1">
      <c r="A45" s="11" t="s">
        <v>35</v>
      </c>
      <c r="B45" s="12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5" s="13">
        <v>290</v>
      </c>
      <c r="D45" s="14">
        <v>2597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2597</v>
      </c>
      <c r="L45" s="14">
        <v>0</v>
      </c>
      <c r="M45" s="9"/>
    </row>
    <row r="46" spans="1:13">
      <c r="M46" s="9"/>
    </row>
  </sheetData>
  <mergeCells count="4">
    <mergeCell ref="A1:L1"/>
    <mergeCell ref="A2:L2"/>
    <mergeCell ref="A3:L3"/>
    <mergeCell ref="A4:L4"/>
  </mergeCells>
  <pageMargins left="0.34722222222222221" right="0.1388888888888889" top="0.1388888888888889" bottom="0.1388888888888889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cp:lastPrinted>2023-10-19T08:00:05Z</cp:lastPrinted>
  <dcterms:created xsi:type="dcterms:W3CDTF">2023-10-19T07:50:42Z</dcterms:created>
  <dcterms:modified xsi:type="dcterms:W3CDTF">2023-10-19T08:00:37Z</dcterms:modified>
</cp:coreProperties>
</file>